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2120" windowHeight="8160" firstSheet="2" activeTab="2"/>
  </bookViews>
  <sheets>
    <sheet name="Documentation" sheetId="8" r:id="rId1"/>
    <sheet name="Answer Report 1" sheetId="11" r:id="rId2"/>
    <sheet name="Scenario Summary" sheetId="13" r:id="rId3"/>
    <sheet name="Income Statement" sheetId="1" r:id="rId4"/>
    <sheet name="CVP Chart" sheetId="9" r:id="rId5"/>
    <sheet name="Net Income Chart" sheetId="10" r:id="rId6"/>
  </sheets>
  <definedNames>
    <definedName name="Administrative">'Income Statement'!$B$22</definedName>
    <definedName name="Advertising">'Income Statement'!$B$21</definedName>
    <definedName name="Miscellaneous">'Income Statement'!$B$23</definedName>
    <definedName name="Net_Income">'Income Statement'!$B$29</definedName>
    <definedName name="Price_per_Unit">'Income Statement'!$B$8</definedName>
    <definedName name="Salaries_and_Benefits">'Income Statement'!$B$20</definedName>
    <definedName name="solver_adj" localSheetId="0" hidden="1">Documentation!#REF!</definedName>
    <definedName name="solver_adj" localSheetId="3" hidden="1">'Income Statement'!$C$8</definedName>
    <definedName name="solver_cvg" localSheetId="0" hidden="1">0.0001</definedName>
    <definedName name="solver_cvg" localSheetId="3" hidden="1">0.0001</definedName>
    <definedName name="solver_drv" localSheetId="0" hidden="1">1</definedName>
    <definedName name="solver_drv" localSheetId="3" hidden="1">1</definedName>
    <definedName name="solver_est" localSheetId="0" hidden="1">1</definedName>
    <definedName name="solver_est" localSheetId="3" hidden="1">1</definedName>
    <definedName name="solver_itr" localSheetId="0" hidden="1">100</definedName>
    <definedName name="solver_itr" localSheetId="3" hidden="1">100</definedName>
    <definedName name="solver_lhs1" localSheetId="0" hidden="1">Documentation!#REF!</definedName>
    <definedName name="solver_lhs1" localSheetId="3" hidden="1">'Income Statement'!$C$12</definedName>
    <definedName name="solver_lhs2" localSheetId="0" hidden="1">Documentation!#REF!</definedName>
    <definedName name="solver_lhs2" localSheetId="3" hidden="1">'Income Statement'!$C$12</definedName>
    <definedName name="solver_lin" localSheetId="0" hidden="1">2</definedName>
    <definedName name="solver_lin" localSheetId="3" hidden="1">2</definedName>
    <definedName name="solver_neg" localSheetId="0" hidden="1">2</definedName>
    <definedName name="solver_neg" localSheetId="3" hidden="1">2</definedName>
    <definedName name="solver_num" localSheetId="0" hidden="1">2</definedName>
    <definedName name="solver_num" localSheetId="3" hidden="1">2</definedName>
    <definedName name="solver_nwt" localSheetId="0" hidden="1">1</definedName>
    <definedName name="solver_nwt" localSheetId="3" hidden="1">1</definedName>
    <definedName name="solver_opt" localSheetId="0" hidden="1">Documentation!#REF!</definedName>
    <definedName name="solver_opt" localSheetId="3" hidden="1">'Income Statement'!$C$29</definedName>
    <definedName name="solver_pre" localSheetId="0" hidden="1">0.000001</definedName>
    <definedName name="solver_pre" localSheetId="3" hidden="1">0.000001</definedName>
    <definedName name="solver_rel1" localSheetId="0" hidden="1">1</definedName>
    <definedName name="solver_rel1" localSheetId="3" hidden="1">3</definedName>
    <definedName name="solver_rel2" localSheetId="0" hidden="1">3</definedName>
    <definedName name="solver_rel2" localSheetId="3" hidden="1">1</definedName>
    <definedName name="solver_rhs1" localSheetId="0" hidden="1">Documentation!#REF!</definedName>
    <definedName name="solver_rhs1" localSheetId="3" hidden="1">15000</definedName>
    <definedName name="solver_rhs2" localSheetId="0" hidden="1">0</definedName>
    <definedName name="solver_rhs2" localSheetId="3" hidden="1">35000</definedName>
    <definedName name="solver_scl" localSheetId="0" hidden="1">2</definedName>
    <definedName name="solver_scl" localSheetId="3" hidden="1">2</definedName>
    <definedName name="solver_sho" localSheetId="0" hidden="1">2</definedName>
    <definedName name="solver_sho" localSheetId="3" hidden="1">2</definedName>
    <definedName name="solver_tim" localSheetId="0" hidden="1">100</definedName>
    <definedName name="solver_tim" localSheetId="3" hidden="1">100</definedName>
    <definedName name="solver_tol" localSheetId="0" hidden="1">0.05</definedName>
    <definedName name="solver_tol" localSheetId="3" hidden="1">0.05</definedName>
    <definedName name="solver_typ" localSheetId="0" hidden="1">1</definedName>
    <definedName name="solver_typ" localSheetId="3" hidden="1">1</definedName>
    <definedName name="solver_val" localSheetId="0" hidden="1">0</definedName>
    <definedName name="solver_val" localSheetId="3" hidden="1">0</definedName>
    <definedName name="Total_Expenses">'Income Statement'!$B$28</definedName>
    <definedName name="Total_Revenue">'Income Statement'!$B$27</definedName>
    <definedName name="Units_Sold">'Income Statement'!$B$7</definedName>
  </definedNames>
  <calcPr calcId="125725"/>
</workbook>
</file>

<file path=xl/calcChain.xml><?xml version="1.0" encoding="utf-8"?>
<calcChain xmlns="http://schemas.openxmlformats.org/spreadsheetml/2006/main">
  <c r="A43" i="1"/>
  <c r="A40"/>
  <c r="A36"/>
  <c r="A33"/>
  <c r="C7"/>
  <c r="C9" s="1"/>
  <c r="C27" s="1"/>
  <c r="C24"/>
  <c r="E4"/>
  <c r="B24"/>
  <c r="B12"/>
  <c r="B16" s="1"/>
  <c r="B9"/>
  <c r="B27" s="1"/>
  <c r="F4" s="1"/>
  <c r="A39" l="1"/>
  <c r="C12"/>
  <c r="B14"/>
  <c r="B17" s="1"/>
  <c r="B28" s="1"/>
  <c r="A41" l="1"/>
  <c r="A42"/>
  <c r="A35"/>
  <c r="C16"/>
  <c r="A34"/>
  <c r="C14"/>
  <c r="B29"/>
  <c r="G4"/>
  <c r="C17" l="1"/>
  <c r="H4"/>
  <c r="E14"/>
  <c r="C28" l="1"/>
  <c r="C29" s="1"/>
  <c r="A32" s="1"/>
</calcChain>
</file>

<file path=xl/sharedStrings.xml><?xml version="1.0" encoding="utf-8"?>
<sst xmlns="http://schemas.openxmlformats.org/spreadsheetml/2006/main" count="103" uniqueCount="80">
  <si>
    <t>Creative Ventures</t>
  </si>
  <si>
    <t>Revenue</t>
  </si>
  <si>
    <t>Units Sold</t>
  </si>
  <si>
    <t>Price per Unit</t>
  </si>
  <si>
    <t>Variable Expenses</t>
  </si>
  <si>
    <t>Units Produced</t>
  </si>
  <si>
    <t>Material Cost per Unit</t>
  </si>
  <si>
    <t>Total Material Cost</t>
  </si>
  <si>
    <t>Manufacturing Cost per Unit</t>
  </si>
  <si>
    <t>Total Manufacturing Cost</t>
  </si>
  <si>
    <t>Fixed Expenses</t>
  </si>
  <si>
    <t>Salaries and Benefits</t>
  </si>
  <si>
    <t>Advertising</t>
  </si>
  <si>
    <t>Administrative</t>
  </si>
  <si>
    <t>Miscellaneous</t>
  </si>
  <si>
    <t>Total Fixed Expenses</t>
  </si>
  <si>
    <t>Net Income</t>
  </si>
  <si>
    <t>Total Expenses</t>
  </si>
  <si>
    <t>Summary</t>
  </si>
  <si>
    <t>2010 Income Statement</t>
  </si>
  <si>
    <t>Author</t>
  </si>
  <si>
    <t>Date</t>
  </si>
  <si>
    <t>Purpose</t>
  </si>
  <si>
    <r>
      <t xml:space="preserve">To perform a cost-volume-price analysis of the sales of </t>
    </r>
    <r>
      <rPr>
        <i/>
        <sz val="11"/>
        <color theme="1"/>
        <rFont val="Calibri"/>
        <family val="2"/>
        <scheme val="minor"/>
      </rPr>
      <t>HoverDisks</t>
    </r>
  </si>
  <si>
    <t>Total Variable Expenses</t>
  </si>
  <si>
    <t>Projected</t>
  </si>
  <si>
    <t>Total Revenue</t>
  </si>
  <si>
    <t>Expenses</t>
  </si>
  <si>
    <t>Income</t>
  </si>
  <si>
    <t>Cost-Volume-Profit Analysis</t>
  </si>
  <si>
    <t>Net Income Analysis</t>
  </si>
  <si>
    <t>$20</t>
  </si>
  <si>
    <t>$25</t>
  </si>
  <si>
    <t>$30</t>
  </si>
  <si>
    <t>$35</t>
  </si>
  <si>
    <t>$40</t>
  </si>
  <si>
    <t>New Price</t>
  </si>
  <si>
    <t>Price Elasticity of Demand</t>
  </si>
  <si>
    <t>Microsoft Excel 12.0 Answer Report</t>
  </si>
  <si>
    <t>Worksheet: [Creative Ventures.xlsx]Income Statement</t>
  </si>
  <si>
    <t>Report Created: 11/24/2009 12:10:51 PM</t>
  </si>
  <si>
    <t>Target Cell (Max)</t>
  </si>
  <si>
    <t>Cell</t>
  </si>
  <si>
    <t>Name</t>
  </si>
  <si>
    <t>Original Value</t>
  </si>
  <si>
    <t>Final Value</t>
  </si>
  <si>
    <t>Adjustable Cells</t>
  </si>
  <si>
    <t>Constraints</t>
  </si>
  <si>
    <t>Cell Value</t>
  </si>
  <si>
    <t>Formula</t>
  </si>
  <si>
    <t>Status</t>
  </si>
  <si>
    <t>Slack</t>
  </si>
  <si>
    <t>$C$29</t>
  </si>
  <si>
    <t>Net Income New Price</t>
  </si>
  <si>
    <t>$C$8</t>
  </si>
  <si>
    <t>Price per Unit New Price</t>
  </si>
  <si>
    <t>$C$12</t>
  </si>
  <si>
    <t>Units Produced New Price</t>
  </si>
  <si>
    <t>$C$12&gt;=15000</t>
  </si>
  <si>
    <t>Not Binding</t>
  </si>
  <si>
    <t>$C$12&lt;=35000</t>
  </si>
  <si>
    <t>Maximum Net Income Model</t>
  </si>
  <si>
    <t>Maximum Revenue Model</t>
  </si>
  <si>
    <t>Units_Sold</t>
  </si>
  <si>
    <t>Price_per_Unit</t>
  </si>
  <si>
    <t>Salaries_and_Benefits</t>
  </si>
  <si>
    <t>Status Quo</t>
  </si>
  <si>
    <t>Scenario assuming current values</t>
  </si>
  <si>
    <t>Expanded Operations</t>
  </si>
  <si>
    <t>Scenario assuming expanded operations</t>
  </si>
  <si>
    <t>Reduced Operations</t>
  </si>
  <si>
    <t>Scenario assuming reduced operations
Modified by Gregory Shaw on 11/26/2009</t>
  </si>
  <si>
    <t>Sale</t>
  </si>
  <si>
    <t>Scenario assuming a big sale on HoverDisks</t>
  </si>
  <si>
    <t>Scenario Summary</t>
  </si>
  <si>
    <t>Changing Cells:</t>
  </si>
  <si>
    <t>Result Cells:</t>
  </si>
  <si>
    <t>Total_Revenue</t>
  </si>
  <si>
    <t>Total_Expenses</t>
  </si>
  <si>
    <t>Net_Income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</si>
</sst>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Units Sold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mbria"/>
      <family val="2"/>
      <scheme val="major"/>
    </font>
    <font>
      <i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gradientFill degree="18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8" fontId="0" fillId="0" borderId="0" xfId="0" applyNumberFormat="1"/>
    <xf numFmtId="0" fontId="4" fillId="0" borderId="1" xfId="2"/>
    <xf numFmtId="8" fontId="4" fillId="0" borderId="1" xfId="2" applyNumberFormat="1"/>
    <xf numFmtId="0" fontId="4" fillId="0" borderId="0" xfId="2" applyBorder="1"/>
    <xf numFmtId="8" fontId="4" fillId="0" borderId="0" xfId="2" applyNumberFormat="1" applyBorder="1"/>
    <xf numFmtId="0" fontId="1" fillId="2" borderId="0" xfId="3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3" fillId="4" borderId="2" xfId="0" applyFont="1" applyFill="1" applyBorder="1" applyAlignment="1">
      <alignment vertical="top"/>
    </xf>
    <xf numFmtId="0" fontId="0" fillId="2" borderId="0" xfId="3" applyFont="1"/>
    <xf numFmtId="0" fontId="0" fillId="2" borderId="0" xfId="3" applyFont="1" applyAlignment="1">
      <alignment horizontal="center"/>
    </xf>
    <xf numFmtId="0" fontId="0" fillId="0" borderId="0" xfId="0" applyAlignment="1">
      <alignment vertical="top"/>
    </xf>
    <xf numFmtId="164" fontId="0" fillId="0" borderId="0" xfId="4" applyNumberFormat="1" applyFont="1"/>
    <xf numFmtId="6" fontId="0" fillId="0" borderId="0" xfId="5" applyNumberFormat="1" applyFont="1"/>
    <xf numFmtId="0" fontId="4" fillId="0" borderId="0" xfId="0" applyFont="1" applyAlignment="1">
      <alignment horizontal="center"/>
    </xf>
    <xf numFmtId="6" fontId="0" fillId="0" borderId="0" xfId="0" applyNumberFormat="1"/>
    <xf numFmtId="0" fontId="4" fillId="0" borderId="0" xfId="0" quotePrefix="1" applyFont="1" applyAlignment="1">
      <alignment horizontal="center"/>
    </xf>
    <xf numFmtId="164" fontId="4" fillId="0" borderId="0" xfId="4" applyNumberFormat="1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 textRotation="90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4" xfId="0" applyFill="1" applyBorder="1" applyAlignment="1"/>
    <xf numFmtId="0" fontId="7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8" fontId="0" fillId="0" borderId="4" xfId="0" applyNumberFormat="1" applyFill="1" applyBorder="1" applyAlignment="1"/>
    <xf numFmtId="3" fontId="0" fillId="0" borderId="5" xfId="0" applyNumberFormat="1" applyFill="1" applyBorder="1" applyAlignment="1"/>
    <xf numFmtId="3" fontId="0" fillId="0" borderId="4" xfId="0" applyNumberFormat="1" applyFill="1" applyBorder="1" applyAlignment="1"/>
    <xf numFmtId="0" fontId="5" fillId="3" borderId="0" xfId="1" applyFont="1" applyFill="1" applyAlignment="1">
      <alignment horizontal="left"/>
    </xf>
    <xf numFmtId="0" fontId="4" fillId="2" borderId="0" xfId="3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3" applyFont="1" applyAlignment="1">
      <alignment horizontal="center"/>
    </xf>
    <xf numFmtId="0" fontId="1" fillId="2" borderId="0" xfId="3" applyAlignment="1">
      <alignment horizontal="center"/>
    </xf>
    <xf numFmtId="8" fontId="0" fillId="0" borderId="0" xfId="0" applyNumberFormat="1" applyFill="1" applyBorder="1" applyAlignment="1"/>
    <xf numFmtId="0" fontId="8" fillId="5" borderId="8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0" fillId="0" borderId="9" xfId="0" applyFill="1" applyBorder="1" applyAlignment="1"/>
    <xf numFmtId="0" fontId="9" fillId="6" borderId="0" xfId="0" applyFont="1" applyFill="1" applyBorder="1" applyAlignment="1">
      <alignment horizontal="left"/>
    </xf>
    <xf numFmtId="0" fontId="10" fillId="6" borderId="9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right"/>
    </xf>
    <xf numFmtId="3" fontId="0" fillId="7" borderId="0" xfId="0" applyNumberFormat="1" applyFill="1" applyBorder="1" applyAlignment="1"/>
    <xf numFmtId="8" fontId="0" fillId="7" borderId="0" xfId="0" applyNumberFormat="1" applyFill="1" applyBorder="1" applyAlignment="1"/>
    <xf numFmtId="0" fontId="12" fillId="0" borderId="0" xfId="0" applyFont="1" applyFill="1" applyBorder="1" applyAlignment="1">
      <alignment vertical="top" wrapText="1"/>
    </xf>
    <xf numFmtId="8" fontId="0" fillId="0" borderId="7" xfId="0" applyNumberFormat="1" applyFill="1" applyBorder="1" applyAlignment="1"/>
    <xf numFmtId="0" fontId="13" fillId="5" borderId="8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left"/>
    </xf>
  </cellXfs>
  <cellStyles count="6">
    <cellStyle name="20% - Accent3" xfId="3" builtinId="38"/>
    <cellStyle name="Comma" xfId="4" builtinId="3"/>
    <cellStyle name="Currency" xfId="5" builtinId="4"/>
    <cellStyle name="Normal" xfId="0" builtinId="0"/>
    <cellStyle name="Title" xfId="1" builtinId="15"/>
    <cellStyle name="Total" xfId="2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400"/>
              <a:t>Cost - Volume - Profit Analysis</a:t>
            </a:r>
          </a:p>
        </c:rich>
      </c:tx>
      <c:layout>
        <c:manualLayout>
          <c:xMode val="edge"/>
          <c:yMode val="edge"/>
          <c:x val="0.25230379921054863"/>
          <c:y val="5.0561801331455464E-2"/>
        </c:manualLayout>
      </c:layout>
      <c:overlay val="1"/>
    </c:title>
    <c:plotArea>
      <c:layout/>
      <c:scatterChart>
        <c:scatterStyle val="smoothMarker"/>
        <c:ser>
          <c:idx val="0"/>
          <c:order val="0"/>
          <c:tx>
            <c:strRef>
              <c:f>'Income Statement'!$F$3</c:f>
              <c:strCache>
                <c:ptCount val="1"/>
                <c:pt idx="0">
                  <c:v>Revenue</c:v>
                </c:pt>
              </c:strCache>
            </c:strRef>
          </c:tx>
          <c:marker>
            <c:symbol val="none"/>
          </c:marker>
          <c:xVal>
            <c:numRef>
              <c:f>'Income Statement'!$E$4:$E$10</c:f>
              <c:numCache>
                <c:formatCode>_(* #,##0_);_(* \(#,##0\);_(* "-"??_);_(@_)</c:formatCode>
                <c:ptCount val="7"/>
                <c:pt idx="0" formatCode="#,##0">
                  <c:v>29200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</c:numCache>
            </c:numRef>
          </c:xVal>
          <c:yVal>
            <c:numRef>
              <c:f>'Income Statement'!$F$4:$F$10</c:f>
              <c:numCache>
                <c:formatCode>"$"#,##0_);[Red]\("$"#,##0\)</c:formatCode>
                <c:ptCount val="7"/>
                <c:pt idx="0">
                  <c:v>832200</c:v>
                </c:pt>
                <c:pt idx="1">
                  <c:v>427500</c:v>
                </c:pt>
                <c:pt idx="2">
                  <c:v>570000</c:v>
                </c:pt>
                <c:pt idx="3">
                  <c:v>712500</c:v>
                </c:pt>
                <c:pt idx="4">
                  <c:v>855000</c:v>
                </c:pt>
                <c:pt idx="5">
                  <c:v>997500</c:v>
                </c:pt>
                <c:pt idx="6">
                  <c:v>1140000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'Income Statement'!$G$3</c:f>
              <c:strCache>
                <c:ptCount val="1"/>
                <c:pt idx="0">
                  <c:v>Expenses</c:v>
                </c:pt>
              </c:strCache>
            </c:strRef>
          </c:tx>
          <c:marker>
            <c:symbol val="none"/>
          </c:marker>
          <c:xVal>
            <c:numRef>
              <c:f>'Income Statement'!$E$4:$E$10</c:f>
              <c:numCache>
                <c:formatCode>_(* #,##0_);_(* \(#,##0\);_(* "-"??_);_(@_)</c:formatCode>
                <c:ptCount val="7"/>
                <c:pt idx="0" formatCode="#,##0">
                  <c:v>29200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</c:numCache>
            </c:numRef>
          </c:xVal>
          <c:yVal>
            <c:numRef>
              <c:f>'Income Statement'!$G$4:$G$10</c:f>
              <c:numCache>
                <c:formatCode>"$"#,##0_);[Red]\("$"#,##0\)</c:formatCode>
                <c:ptCount val="7"/>
                <c:pt idx="0">
                  <c:v>713575</c:v>
                </c:pt>
                <c:pt idx="1">
                  <c:v>508562.5</c:v>
                </c:pt>
                <c:pt idx="2">
                  <c:v>580750</c:v>
                </c:pt>
                <c:pt idx="3">
                  <c:v>652937.5</c:v>
                </c:pt>
                <c:pt idx="4">
                  <c:v>725125</c:v>
                </c:pt>
                <c:pt idx="5">
                  <c:v>797312.5</c:v>
                </c:pt>
                <c:pt idx="6">
                  <c:v>869500</c:v>
                </c:pt>
              </c:numCache>
            </c:numRef>
          </c:yVal>
          <c:smooth val="1"/>
        </c:ser>
        <c:axId val="58346112"/>
        <c:axId val="58360960"/>
      </c:scatterChart>
      <c:valAx>
        <c:axId val="58346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Units Sold</a:t>
                </a:r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8360960"/>
        <c:crosses val="autoZero"/>
        <c:crossBetween val="midCat"/>
      </c:valAx>
      <c:valAx>
        <c:axId val="583609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en-US" sz="1400" b="1"/>
                  <a:t>Revenue and Expenses</a:t>
                </a:r>
              </a:p>
            </c:rich>
          </c:tx>
          <c:layout/>
        </c:title>
        <c:numFmt formatCode="&quot;$&quot;#,##0_);[Red]\(&quot;$&quot;#,##0\)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83461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29400461441096"/>
          <c:y val="0.63533793756262502"/>
          <c:w val="0.1884245073200832"/>
          <c:h val="7.3144373928647186E-2"/>
        </c:manualLayout>
      </c:layout>
      <c:txPr>
        <a:bodyPr/>
        <a:lstStyle/>
        <a:p>
          <a:pPr>
            <a:defRPr sz="1400" b="1"/>
          </a:pPr>
          <a:endParaRPr lang="en-US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Net Income Analysis</a:t>
            </a:r>
          </a:p>
        </c:rich>
      </c:tx>
      <c:layout>
        <c:manualLayout>
          <c:xMode val="edge"/>
          <c:yMode val="edge"/>
          <c:x val="0.33735472007208717"/>
          <c:y val="4.8539329278197242E-2"/>
        </c:manualLayout>
      </c:layout>
      <c:overlay val="1"/>
    </c:title>
    <c:plotArea>
      <c:layout/>
      <c:scatterChart>
        <c:scatterStyle val="lineMarker"/>
        <c:ser>
          <c:idx val="0"/>
          <c:order val="0"/>
          <c:tx>
            <c:strRef>
              <c:f>'Income Statement'!$F$14</c:f>
              <c:strCache>
                <c:ptCount val="1"/>
                <c:pt idx="0">
                  <c:v>$20</c:v>
                </c:pt>
              </c:strCache>
            </c:strRef>
          </c:tx>
          <c:marker>
            <c:symbol val="none"/>
          </c:marker>
          <c:xVal>
            <c:numRef>
              <c:f>'Income Statement'!$E$15:$E$20</c:f>
              <c:numCache>
                <c:formatCode>_(* #,##0_);_(* \(#,##0\);_(* "-"??_);_(@_)</c:formatCode>
                <c:ptCount val="6"/>
                <c:pt idx="0">
                  <c:v>15000</c:v>
                </c:pt>
                <c:pt idx="1">
                  <c:v>20000</c:v>
                </c:pt>
                <c:pt idx="2">
                  <c:v>25000</c:v>
                </c:pt>
                <c:pt idx="3">
                  <c:v>30000</c:v>
                </c:pt>
                <c:pt idx="4">
                  <c:v>35000</c:v>
                </c:pt>
                <c:pt idx="5">
                  <c:v>40000</c:v>
                </c:pt>
              </c:numCache>
            </c:numRef>
          </c:xVal>
          <c:yVal>
            <c:numRef>
              <c:f>'Income Statement'!$F$15:$F$20</c:f>
              <c:numCache>
                <c:formatCode>"$"#,##0_);[Red]\("$"#,##0\)</c:formatCode>
                <c:ptCount val="6"/>
                <c:pt idx="0">
                  <c:v>-208562.5</c:v>
                </c:pt>
                <c:pt idx="1">
                  <c:v>-180750</c:v>
                </c:pt>
                <c:pt idx="2">
                  <c:v>-152937.5</c:v>
                </c:pt>
                <c:pt idx="3">
                  <c:v>-125125</c:v>
                </c:pt>
                <c:pt idx="4">
                  <c:v>-97312.5</c:v>
                </c:pt>
                <c:pt idx="5">
                  <c:v>-69500</c:v>
                </c:pt>
              </c:numCache>
            </c:numRef>
          </c:yVal>
        </c:ser>
        <c:ser>
          <c:idx val="1"/>
          <c:order val="1"/>
          <c:tx>
            <c:strRef>
              <c:f>'Income Statement'!$G$14</c:f>
              <c:strCache>
                <c:ptCount val="1"/>
                <c:pt idx="0">
                  <c:v>$25</c:v>
                </c:pt>
              </c:strCache>
            </c:strRef>
          </c:tx>
          <c:marker>
            <c:symbol val="none"/>
          </c:marker>
          <c:xVal>
            <c:numRef>
              <c:f>'Income Statement'!$E$15:$E$20</c:f>
              <c:numCache>
                <c:formatCode>_(* #,##0_);_(* \(#,##0\);_(* "-"??_);_(@_)</c:formatCode>
                <c:ptCount val="6"/>
                <c:pt idx="0">
                  <c:v>15000</c:v>
                </c:pt>
                <c:pt idx="1">
                  <c:v>20000</c:v>
                </c:pt>
                <c:pt idx="2">
                  <c:v>25000</c:v>
                </c:pt>
                <c:pt idx="3">
                  <c:v>30000</c:v>
                </c:pt>
                <c:pt idx="4">
                  <c:v>35000</c:v>
                </c:pt>
                <c:pt idx="5">
                  <c:v>40000</c:v>
                </c:pt>
              </c:numCache>
            </c:numRef>
          </c:xVal>
          <c:yVal>
            <c:numRef>
              <c:f>'Income Statement'!$G$15:$G$20</c:f>
              <c:numCache>
                <c:formatCode>"$"#,##0_);[Red]\("$"#,##0\)</c:formatCode>
                <c:ptCount val="6"/>
                <c:pt idx="0">
                  <c:v>-133562.5</c:v>
                </c:pt>
                <c:pt idx="1">
                  <c:v>-80750</c:v>
                </c:pt>
                <c:pt idx="2">
                  <c:v>-27937.5</c:v>
                </c:pt>
                <c:pt idx="3">
                  <c:v>24875</c:v>
                </c:pt>
                <c:pt idx="4">
                  <c:v>77687.5</c:v>
                </c:pt>
                <c:pt idx="5">
                  <c:v>130500</c:v>
                </c:pt>
              </c:numCache>
            </c:numRef>
          </c:yVal>
        </c:ser>
        <c:ser>
          <c:idx val="2"/>
          <c:order val="2"/>
          <c:tx>
            <c:strRef>
              <c:f>'Income Statement'!$H$14</c:f>
              <c:strCache>
                <c:ptCount val="1"/>
                <c:pt idx="0">
                  <c:v>$30</c:v>
                </c:pt>
              </c:strCache>
            </c:strRef>
          </c:tx>
          <c:marker>
            <c:symbol val="none"/>
          </c:marker>
          <c:xVal>
            <c:numRef>
              <c:f>'Income Statement'!$E$15:$E$20</c:f>
              <c:numCache>
                <c:formatCode>_(* #,##0_);_(* \(#,##0\);_(* "-"??_);_(@_)</c:formatCode>
                <c:ptCount val="6"/>
                <c:pt idx="0">
                  <c:v>15000</c:v>
                </c:pt>
                <c:pt idx="1">
                  <c:v>20000</c:v>
                </c:pt>
                <c:pt idx="2">
                  <c:v>25000</c:v>
                </c:pt>
                <c:pt idx="3">
                  <c:v>30000</c:v>
                </c:pt>
                <c:pt idx="4">
                  <c:v>35000</c:v>
                </c:pt>
                <c:pt idx="5">
                  <c:v>40000</c:v>
                </c:pt>
              </c:numCache>
            </c:numRef>
          </c:xVal>
          <c:yVal>
            <c:numRef>
              <c:f>'Income Statement'!$H$15:$H$20</c:f>
              <c:numCache>
                <c:formatCode>"$"#,##0_);[Red]\("$"#,##0\)</c:formatCode>
                <c:ptCount val="6"/>
                <c:pt idx="0">
                  <c:v>-58562.5</c:v>
                </c:pt>
                <c:pt idx="1">
                  <c:v>19250</c:v>
                </c:pt>
                <c:pt idx="2">
                  <c:v>97062.5</c:v>
                </c:pt>
                <c:pt idx="3">
                  <c:v>174875</c:v>
                </c:pt>
                <c:pt idx="4">
                  <c:v>252687.5</c:v>
                </c:pt>
                <c:pt idx="5">
                  <c:v>330500</c:v>
                </c:pt>
              </c:numCache>
            </c:numRef>
          </c:yVal>
        </c:ser>
        <c:ser>
          <c:idx val="3"/>
          <c:order val="3"/>
          <c:tx>
            <c:strRef>
              <c:f>'Income Statement'!$I$14</c:f>
              <c:strCache>
                <c:ptCount val="1"/>
                <c:pt idx="0">
                  <c:v>$35</c:v>
                </c:pt>
              </c:strCache>
            </c:strRef>
          </c:tx>
          <c:marker>
            <c:symbol val="none"/>
          </c:marker>
          <c:xVal>
            <c:numRef>
              <c:f>'Income Statement'!$E$15:$E$20</c:f>
              <c:numCache>
                <c:formatCode>_(* #,##0_);_(* \(#,##0\);_(* "-"??_);_(@_)</c:formatCode>
                <c:ptCount val="6"/>
                <c:pt idx="0">
                  <c:v>15000</c:v>
                </c:pt>
                <c:pt idx="1">
                  <c:v>20000</c:v>
                </c:pt>
                <c:pt idx="2">
                  <c:v>25000</c:v>
                </c:pt>
                <c:pt idx="3">
                  <c:v>30000</c:v>
                </c:pt>
                <c:pt idx="4">
                  <c:v>35000</c:v>
                </c:pt>
                <c:pt idx="5">
                  <c:v>40000</c:v>
                </c:pt>
              </c:numCache>
            </c:numRef>
          </c:xVal>
          <c:yVal>
            <c:numRef>
              <c:f>'Income Statement'!$I$15:$I$20</c:f>
              <c:numCache>
                <c:formatCode>"$"#,##0_);[Red]\("$"#,##0\)</c:formatCode>
                <c:ptCount val="6"/>
                <c:pt idx="0">
                  <c:v>16437.5</c:v>
                </c:pt>
                <c:pt idx="1">
                  <c:v>119250</c:v>
                </c:pt>
                <c:pt idx="2">
                  <c:v>222062.5</c:v>
                </c:pt>
                <c:pt idx="3">
                  <c:v>324875</c:v>
                </c:pt>
                <c:pt idx="4">
                  <c:v>427687.5</c:v>
                </c:pt>
                <c:pt idx="5">
                  <c:v>530500</c:v>
                </c:pt>
              </c:numCache>
            </c:numRef>
          </c:yVal>
        </c:ser>
        <c:ser>
          <c:idx val="4"/>
          <c:order val="4"/>
          <c:tx>
            <c:strRef>
              <c:f>'Income Statement'!$J$14</c:f>
              <c:strCache>
                <c:ptCount val="1"/>
                <c:pt idx="0">
                  <c:v>$40</c:v>
                </c:pt>
              </c:strCache>
            </c:strRef>
          </c:tx>
          <c:marker>
            <c:symbol val="none"/>
          </c:marker>
          <c:xVal>
            <c:numRef>
              <c:f>'Income Statement'!$E$15:$E$20</c:f>
              <c:numCache>
                <c:formatCode>_(* #,##0_);_(* \(#,##0\);_(* "-"??_);_(@_)</c:formatCode>
                <c:ptCount val="6"/>
                <c:pt idx="0">
                  <c:v>15000</c:v>
                </c:pt>
                <c:pt idx="1">
                  <c:v>20000</c:v>
                </c:pt>
                <c:pt idx="2">
                  <c:v>25000</c:v>
                </c:pt>
                <c:pt idx="3">
                  <c:v>30000</c:v>
                </c:pt>
                <c:pt idx="4">
                  <c:v>35000</c:v>
                </c:pt>
                <c:pt idx="5">
                  <c:v>40000</c:v>
                </c:pt>
              </c:numCache>
            </c:numRef>
          </c:xVal>
          <c:yVal>
            <c:numRef>
              <c:f>'Income Statement'!$J$15:$J$20</c:f>
              <c:numCache>
                <c:formatCode>"$"#,##0_);[Red]\("$"#,##0\)</c:formatCode>
                <c:ptCount val="6"/>
                <c:pt idx="0">
                  <c:v>91437.5</c:v>
                </c:pt>
                <c:pt idx="1">
                  <c:v>219250</c:v>
                </c:pt>
                <c:pt idx="2">
                  <c:v>347062.5</c:v>
                </c:pt>
                <c:pt idx="3">
                  <c:v>474875</c:v>
                </c:pt>
                <c:pt idx="4">
                  <c:v>602687.5</c:v>
                </c:pt>
                <c:pt idx="5">
                  <c:v>730500</c:v>
                </c:pt>
              </c:numCache>
            </c:numRef>
          </c:yVal>
        </c:ser>
        <c:axId val="58475264"/>
        <c:axId val="58477184"/>
      </c:scatterChart>
      <c:valAx>
        <c:axId val="5847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Units Sold</a:t>
                </a:r>
              </a:p>
            </c:rich>
          </c:tx>
          <c:layout>
            <c:manualLayout>
              <c:xMode val="edge"/>
              <c:yMode val="edge"/>
              <c:x val="0.47504426319646026"/>
              <c:y val="0.86610215808915569"/>
            </c:manualLayout>
          </c:layout>
        </c:title>
        <c:numFmt formatCode="_(* #,##0_);_(* \(#,##0\);_(* &quot;-&quot;??_);_(@_)" sourceLinked="1"/>
        <c:majorTickMark val="cross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58477184"/>
        <c:crosses val="autoZero"/>
        <c:crossBetween val="midCat"/>
      </c:valAx>
      <c:valAx>
        <c:axId val="584771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en-US" sz="1400" b="1"/>
                  <a:t>Net Income</a:t>
                </a:r>
              </a:p>
            </c:rich>
          </c:tx>
          <c:layout>
            <c:manualLayout>
              <c:xMode val="edge"/>
              <c:yMode val="edge"/>
              <c:x val="1.4663951872679026E-2"/>
              <c:y val="0.36172358571873581"/>
            </c:manualLayout>
          </c:layout>
        </c:title>
        <c:numFmt formatCode="&quot;$&quot;#,##0_);[Red]\(&quot;$&quot;#,##0\)" sourceLinked="1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58475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373679984536968"/>
          <c:y val="0.29715114905077583"/>
          <c:w val="7.5204134911128442E-2"/>
          <c:h val="0.23176494606847378"/>
        </c:manualLayout>
      </c:layout>
      <c:txPr>
        <a:bodyPr/>
        <a:lstStyle/>
        <a:p>
          <a:pPr>
            <a:defRPr sz="1400" b="1"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4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978194" cy="6279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zoomScale="120" zoomScaleNormal="120" workbookViewId="0">
      <selection activeCell="B3" sqref="B3"/>
    </sheetView>
  </sheetViews>
  <sheetFormatPr defaultRowHeight="15"/>
  <cols>
    <col min="1" max="1" width="14.5703125" customWidth="1"/>
    <col min="2" max="2" width="39.85546875" customWidth="1"/>
    <col min="3" max="3" width="16.85546875" customWidth="1"/>
    <col min="4" max="4" width="3.140625" customWidth="1"/>
    <col min="5" max="5" width="12.5703125" bestFit="1" customWidth="1"/>
    <col min="6" max="6" width="14.28515625" bestFit="1" customWidth="1"/>
    <col min="7" max="8" width="12.5703125" bestFit="1" customWidth="1"/>
    <col min="13" max="14" width="12.28515625" customWidth="1"/>
  </cols>
  <sheetData>
    <row r="1" spans="1:2" ht="22.5">
      <c r="A1" s="31" t="s">
        <v>0</v>
      </c>
      <c r="B1" s="31"/>
    </row>
    <row r="3" spans="1:2">
      <c r="A3" s="11" t="s">
        <v>20</v>
      </c>
      <c r="B3" s="8"/>
    </row>
    <row r="4" spans="1:2">
      <c r="A4" s="11" t="s">
        <v>21</v>
      </c>
      <c r="B4" s="9"/>
    </row>
    <row r="5" spans="1:2" ht="30">
      <c r="A5" s="11" t="s">
        <v>22</v>
      </c>
      <c r="B5" s="10" t="s">
        <v>23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showGridLines="0" zoomScaleNormal="100" workbookViewId="0"/>
  </sheetViews>
  <sheetFormatPr defaultRowHeight="15"/>
  <cols>
    <col min="1" max="1" width="2.28515625" customWidth="1"/>
    <col min="2" max="2" width="6.140625" bestFit="1" customWidth="1"/>
    <col min="3" max="3" width="24.28515625" bestFit="1" customWidth="1"/>
    <col min="4" max="4" width="13.7109375" bestFit="1" customWidth="1"/>
    <col min="5" max="5" width="13.28515625" bestFit="1" customWidth="1"/>
    <col min="6" max="6" width="11.42578125" bestFit="1" customWidth="1"/>
    <col min="7" max="7" width="12" bestFit="1" customWidth="1"/>
  </cols>
  <sheetData>
    <row r="1" spans="1:5">
      <c r="A1" s="24" t="s">
        <v>38</v>
      </c>
    </row>
    <row r="2" spans="1:5">
      <c r="A2" s="24" t="s">
        <v>39</v>
      </c>
    </row>
    <row r="3" spans="1:5">
      <c r="A3" s="24" t="s">
        <v>40</v>
      </c>
    </row>
    <row r="6" spans="1:5" ht="15.75" thickBot="1">
      <c r="A6" t="s">
        <v>41</v>
      </c>
    </row>
    <row r="7" spans="1:5" ht="15.75" thickBot="1">
      <c r="B7" s="26" t="s">
        <v>42</v>
      </c>
      <c r="C7" s="26" t="s">
        <v>43</v>
      </c>
      <c r="D7" s="26" t="s">
        <v>44</v>
      </c>
      <c r="E7" s="26" t="s">
        <v>45</v>
      </c>
    </row>
    <row r="8" spans="1:5" ht="15.75" thickBot="1">
      <c r="B8" s="25" t="s">
        <v>52</v>
      </c>
      <c r="C8" s="25" t="s">
        <v>53</v>
      </c>
      <c r="D8" s="28">
        <v>128206.92</v>
      </c>
      <c r="E8" s="28">
        <v>147470.80590000001</v>
      </c>
    </row>
    <row r="11" spans="1:5" ht="15.75" thickBot="1">
      <c r="A11" t="s">
        <v>46</v>
      </c>
    </row>
    <row r="12" spans="1:5" ht="15.75" thickBot="1">
      <c r="B12" s="26" t="s">
        <v>42</v>
      </c>
      <c r="C12" s="26" t="s">
        <v>43</v>
      </c>
      <c r="D12" s="26" t="s">
        <v>44</v>
      </c>
      <c r="E12" s="26" t="s">
        <v>45</v>
      </c>
    </row>
    <row r="13" spans="1:5" ht="15.75" thickBot="1">
      <c r="B13" s="25" t="s">
        <v>54</v>
      </c>
      <c r="C13" s="25" t="s">
        <v>55</v>
      </c>
      <c r="D13" s="28">
        <v>29.385400000000001</v>
      </c>
      <c r="E13" s="28">
        <v>33.343699999999998</v>
      </c>
    </row>
    <row r="16" spans="1:5" ht="15.75" thickBot="1">
      <c r="A16" t="s">
        <v>47</v>
      </c>
    </row>
    <row r="17" spans="2:7" ht="15.75" thickBot="1">
      <c r="B17" s="26" t="s">
        <v>42</v>
      </c>
      <c r="C17" s="26" t="s">
        <v>43</v>
      </c>
      <c r="D17" s="26" t="s">
        <v>48</v>
      </c>
      <c r="E17" s="26" t="s">
        <v>49</v>
      </c>
      <c r="F17" s="26" t="s">
        <v>50</v>
      </c>
      <c r="G17" s="26" t="s">
        <v>51</v>
      </c>
    </row>
    <row r="18" spans="2:7">
      <c r="B18" s="27" t="s">
        <v>56</v>
      </c>
      <c r="C18" s="27" t="s">
        <v>57</v>
      </c>
      <c r="D18" s="29">
        <v>24406.973865749962</v>
      </c>
      <c r="E18" s="27" t="s">
        <v>58</v>
      </c>
      <c r="F18" s="27" t="s">
        <v>59</v>
      </c>
      <c r="G18" s="29">
        <v>9406.973865749962</v>
      </c>
    </row>
    <row r="19" spans="2:7" ht="15.75" thickBot="1">
      <c r="B19" s="25" t="s">
        <v>56</v>
      </c>
      <c r="C19" s="25" t="s">
        <v>57</v>
      </c>
      <c r="D19" s="30">
        <v>24406.973865749962</v>
      </c>
      <c r="E19" s="25" t="s">
        <v>60</v>
      </c>
      <c r="F19" s="25" t="s">
        <v>59</v>
      </c>
      <c r="G19" s="25">
        <v>10593.026134250038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G15"/>
  <sheetViews>
    <sheetView showGridLines="0" tabSelected="1" workbookViewId="0"/>
  </sheetViews>
  <sheetFormatPr defaultRowHeight="15" outlineLevelRow="1" outlineLevelCol="1"/>
  <cols>
    <col min="1" max="1" width="1.85546875" customWidth="1"/>
    <col min="3" max="3" width="20.85546875" bestFit="1" customWidth="1"/>
    <col min="4" max="4" width="15" customWidth="1" outlineLevel="1"/>
    <col min="5" max="5" width="20.85546875" customWidth="1" outlineLevel="1"/>
    <col min="6" max="6" width="18.140625" bestFit="1" customWidth="1" outlineLevel="1"/>
    <col min="7" max="7" width="14.5703125" customWidth="1" outlineLevel="1"/>
  </cols>
  <sheetData>
    <row r="1" spans="2:7" ht="15.75" thickBot="1"/>
    <row r="2" spans="2:7" ht="21">
      <c r="B2" s="49" t="s">
        <v>74</v>
      </c>
      <c r="C2" s="38"/>
      <c r="D2" s="43"/>
      <c r="E2" s="43"/>
      <c r="F2" s="43"/>
      <c r="G2" s="43"/>
    </row>
    <row r="3" spans="2:7" ht="15.75" collapsed="1">
      <c r="B3" s="37"/>
      <c r="C3" s="37"/>
      <c r="D3" s="48" t="s">
        <v>66</v>
      </c>
      <c r="E3" s="48" t="s">
        <v>68</v>
      </c>
      <c r="F3" s="48" t="s">
        <v>70</v>
      </c>
      <c r="G3" s="48" t="s">
        <v>72</v>
      </c>
    </row>
    <row r="4" spans="2:7" ht="45" hidden="1" outlineLevel="1">
      <c r="B4" s="40"/>
      <c r="C4" s="40"/>
      <c r="D4" s="46" t="s">
        <v>67</v>
      </c>
      <c r="E4" s="46" t="s">
        <v>69</v>
      </c>
      <c r="F4" s="46" t="s">
        <v>71</v>
      </c>
      <c r="G4" s="46" t="s">
        <v>73</v>
      </c>
    </row>
    <row r="5" spans="2:7">
      <c r="B5" s="41" t="s">
        <v>75</v>
      </c>
      <c r="C5" s="41"/>
      <c r="D5" s="39"/>
      <c r="E5" s="39"/>
      <c r="F5" s="39"/>
      <c r="G5" s="39"/>
    </row>
    <row r="6" spans="2:7" outlineLevel="1">
      <c r="B6" s="40"/>
      <c r="C6" s="40" t="s">
        <v>63</v>
      </c>
      <c r="D6" s="44">
        <v>29200</v>
      </c>
      <c r="E6" s="44">
        <v>35000</v>
      </c>
      <c r="F6" s="44">
        <v>22000</v>
      </c>
      <c r="G6" s="44">
        <v>40000</v>
      </c>
    </row>
    <row r="7" spans="2:7" outlineLevel="1">
      <c r="B7" s="40"/>
      <c r="C7" s="40" t="s">
        <v>64</v>
      </c>
      <c r="D7" s="45">
        <v>28.5</v>
      </c>
      <c r="E7" s="45">
        <v>28.5</v>
      </c>
      <c r="F7" s="45">
        <v>28.5</v>
      </c>
      <c r="G7" s="45">
        <v>20</v>
      </c>
    </row>
    <row r="8" spans="2:7" outlineLevel="1">
      <c r="B8" s="40"/>
      <c r="C8" s="40" t="s">
        <v>65</v>
      </c>
      <c r="D8" s="45">
        <v>240000</v>
      </c>
      <c r="E8" s="45">
        <v>300000</v>
      </c>
      <c r="F8" s="45">
        <v>220000</v>
      </c>
      <c r="G8" s="45">
        <v>200000</v>
      </c>
    </row>
    <row r="9" spans="2:7" outlineLevel="1">
      <c r="B9" s="40"/>
      <c r="C9" s="40" t="s">
        <v>12</v>
      </c>
      <c r="D9" s="45">
        <v>25000</v>
      </c>
      <c r="E9" s="45">
        <v>40000</v>
      </c>
      <c r="F9" s="45">
        <v>15000</v>
      </c>
      <c r="G9" s="45">
        <v>15000</v>
      </c>
    </row>
    <row r="10" spans="2:7" outlineLevel="1">
      <c r="B10" s="40"/>
      <c r="C10" s="40" t="s">
        <v>13</v>
      </c>
      <c r="D10" s="45">
        <v>15000</v>
      </c>
      <c r="E10" s="45">
        <v>25000</v>
      </c>
      <c r="F10" s="45">
        <v>10000</v>
      </c>
      <c r="G10" s="45">
        <v>10000</v>
      </c>
    </row>
    <row r="11" spans="2:7" outlineLevel="1">
      <c r="B11" s="40"/>
      <c r="C11" s="40" t="s">
        <v>14</v>
      </c>
      <c r="D11" s="45">
        <v>12000</v>
      </c>
      <c r="E11" s="45">
        <v>20000</v>
      </c>
      <c r="F11" s="45">
        <v>10000</v>
      </c>
      <c r="G11" s="45">
        <v>10000</v>
      </c>
    </row>
    <row r="12" spans="2:7">
      <c r="B12" s="41" t="s">
        <v>76</v>
      </c>
      <c r="C12" s="41"/>
      <c r="D12" s="39"/>
      <c r="E12" s="39"/>
      <c r="F12" s="39"/>
      <c r="G12" s="39"/>
    </row>
    <row r="13" spans="2:7" outlineLevel="1">
      <c r="B13" s="40"/>
      <c r="C13" s="40" t="s">
        <v>77</v>
      </c>
      <c r="D13" s="36">
        <v>832200</v>
      </c>
      <c r="E13" s="36">
        <v>997500</v>
      </c>
      <c r="F13" s="36">
        <v>627000</v>
      </c>
      <c r="G13" s="36">
        <v>800000</v>
      </c>
    </row>
    <row r="14" spans="2:7" outlineLevel="1">
      <c r="B14" s="40"/>
      <c r="C14" s="40" t="s">
        <v>78</v>
      </c>
      <c r="D14" s="36">
        <v>713575</v>
      </c>
      <c r="E14" s="36">
        <v>890312.5</v>
      </c>
      <c r="F14" s="36">
        <v>572625</v>
      </c>
      <c r="G14" s="36">
        <v>812500</v>
      </c>
    </row>
    <row r="15" spans="2:7" ht="15.75" outlineLevel="1" thickBot="1">
      <c r="B15" s="42"/>
      <c r="C15" s="42" t="s">
        <v>79</v>
      </c>
      <c r="D15" s="47">
        <v>118625</v>
      </c>
      <c r="E15" s="47">
        <v>107187.5</v>
      </c>
      <c r="F15" s="47">
        <v>54375</v>
      </c>
      <c r="G15" s="47">
        <v>-12500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3"/>
  <sheetViews>
    <sheetView topLeftCell="A16" zoomScaleNormal="100" workbookViewId="0">
      <selection activeCell="E4" sqref="E4 C7 B9 B12"/>
    </sheetView>
  </sheetViews>
  <sheetFormatPr defaultRowHeight="15"/>
  <cols>
    <col min="1" max="1" width="27.28515625" customWidth="1"/>
    <col min="2" max="3" width="14.7109375" customWidth="1"/>
    <col min="4" max="4" width="4.7109375" customWidth="1"/>
    <col min="5" max="8" width="13.7109375" customWidth="1"/>
    <col min="9" max="10" width="13.140625" customWidth="1"/>
  </cols>
  <sheetData>
    <row r="1" spans="1:10" ht="22.5">
      <c r="A1" s="31" t="s">
        <v>0</v>
      </c>
      <c r="B1" s="31"/>
    </row>
    <row r="2" spans="1:10" ht="21.75" customHeight="1">
      <c r="A2" s="14" t="s">
        <v>19</v>
      </c>
      <c r="E2" s="32" t="s">
        <v>29</v>
      </c>
      <c r="F2" s="32"/>
      <c r="G2" s="32"/>
      <c r="H2" s="32"/>
    </row>
    <row r="3" spans="1:10">
      <c r="A3" s="7" t="s">
        <v>37</v>
      </c>
      <c r="B3" s="23">
        <v>1.2</v>
      </c>
      <c r="E3" s="17" t="s">
        <v>2</v>
      </c>
      <c r="F3" s="17" t="s">
        <v>1</v>
      </c>
      <c r="G3" s="17" t="s">
        <v>27</v>
      </c>
      <c r="H3" s="17" t="s">
        <v>28</v>
      </c>
    </row>
    <row r="4" spans="1:10">
      <c r="E4" s="1">
        <f>B7</f>
        <v>29200</v>
      </c>
      <c r="F4" s="16">
        <f>B27</f>
        <v>832200</v>
      </c>
      <c r="G4" s="16">
        <f>B28</f>
        <v>713575</v>
      </c>
      <c r="H4" s="16">
        <f>B29</f>
        <v>118625</v>
      </c>
    </row>
    <row r="5" spans="1:10">
      <c r="E5" s="15">
        <v>15000</v>
      </c>
      <c r="F5" s="16">
        <f t="dataTable" ref="F5:H10" dt2D="0" dtr="0" r1="B7" ca="1"/>
        <v>427500</v>
      </c>
      <c r="G5" s="16">
        <v>508562.5</v>
      </c>
      <c r="H5" s="16">
        <v>-81062.5</v>
      </c>
    </row>
    <row r="6" spans="1:10">
      <c r="A6" s="7" t="s">
        <v>1</v>
      </c>
      <c r="B6" s="13" t="s">
        <v>25</v>
      </c>
      <c r="C6" s="13" t="s">
        <v>36</v>
      </c>
      <c r="E6" s="15">
        <v>20000</v>
      </c>
      <c r="F6" s="16">
        <v>570000</v>
      </c>
      <c r="G6" s="16">
        <v>580750</v>
      </c>
      <c r="H6" s="16">
        <v>-10750</v>
      </c>
    </row>
    <row r="7" spans="1:10">
      <c r="A7" t="s">
        <v>2</v>
      </c>
      <c r="B7" s="1">
        <v>29200</v>
      </c>
      <c r="C7" s="1">
        <f>B7*(1+B3*(1-C8/B8))</f>
        <v>23244.737093042764</v>
      </c>
      <c r="E7" s="15">
        <v>25000</v>
      </c>
      <c r="F7" s="16">
        <v>712500</v>
      </c>
      <c r="G7" s="16">
        <v>652937.5</v>
      </c>
      <c r="H7" s="16">
        <v>59562.5</v>
      </c>
    </row>
    <row r="8" spans="1:10">
      <c r="A8" t="s">
        <v>3</v>
      </c>
      <c r="B8" s="2">
        <v>28.5</v>
      </c>
      <c r="C8" s="2">
        <v>33.343749795898439</v>
      </c>
      <c r="E8" s="15">
        <v>30000</v>
      </c>
      <c r="F8" s="16">
        <v>855000</v>
      </c>
      <c r="G8" s="16">
        <v>725125</v>
      </c>
      <c r="H8" s="16">
        <v>129875</v>
      </c>
    </row>
    <row r="9" spans="1:10" ht="15.75" thickBot="1">
      <c r="A9" s="3" t="s">
        <v>26</v>
      </c>
      <c r="B9" s="4">
        <f>B7*B8</f>
        <v>832200</v>
      </c>
      <c r="C9" s="4">
        <f>C7*C8</f>
        <v>775066.69770185754</v>
      </c>
      <c r="E9" s="15">
        <v>35000</v>
      </c>
      <c r="F9" s="16">
        <v>997500</v>
      </c>
      <c r="G9" s="16">
        <v>797312.5</v>
      </c>
      <c r="H9" s="16">
        <v>200187.5</v>
      </c>
    </row>
    <row r="10" spans="1:10" ht="15.75" thickTop="1">
      <c r="E10" s="15">
        <v>40000</v>
      </c>
      <c r="F10" s="16">
        <v>1140000</v>
      </c>
      <c r="G10" s="16">
        <v>869500</v>
      </c>
      <c r="H10" s="16">
        <v>270500</v>
      </c>
    </row>
    <row r="11" spans="1:10">
      <c r="A11" s="12" t="s">
        <v>4</v>
      </c>
      <c r="B11" s="13" t="s">
        <v>25</v>
      </c>
      <c r="C11" s="13" t="s">
        <v>36</v>
      </c>
    </row>
    <row r="12" spans="1:10">
      <c r="A12" t="s">
        <v>5</v>
      </c>
      <c r="B12" s="1">
        <f>B7*1.05</f>
        <v>30660</v>
      </c>
      <c r="C12" s="1">
        <f>C7*1.05</f>
        <v>24406.973947694903</v>
      </c>
      <c r="E12" s="33" t="s">
        <v>30</v>
      </c>
      <c r="F12" s="33"/>
      <c r="G12" s="33"/>
      <c r="H12" s="33"/>
      <c r="I12" s="33"/>
      <c r="J12" s="33"/>
    </row>
    <row r="13" spans="1:10">
      <c r="A13" t="s">
        <v>6</v>
      </c>
      <c r="B13" s="2">
        <v>8.5</v>
      </c>
      <c r="C13" s="2">
        <v>8.5</v>
      </c>
      <c r="E13" s="34" t="s">
        <v>3</v>
      </c>
      <c r="F13" s="34"/>
      <c r="G13" s="34"/>
      <c r="H13" s="34"/>
      <c r="I13" s="34"/>
      <c r="J13" s="34"/>
    </row>
    <row r="14" spans="1:10">
      <c r="A14" s="5" t="s">
        <v>7</v>
      </c>
      <c r="B14" s="6">
        <f>B12*B13</f>
        <v>260610</v>
      </c>
      <c r="C14" s="6">
        <f>C12*C13</f>
        <v>207459.27855540666</v>
      </c>
      <c r="E14" s="21">
        <f>B29</f>
        <v>118625</v>
      </c>
      <c r="F14" s="19" t="s">
        <v>31</v>
      </c>
      <c r="G14" s="19" t="s">
        <v>32</v>
      </c>
      <c r="H14" s="19" t="s">
        <v>33</v>
      </c>
      <c r="I14" s="19" t="s">
        <v>34</v>
      </c>
      <c r="J14" s="19" t="s">
        <v>35</v>
      </c>
    </row>
    <row r="15" spans="1:10">
      <c r="A15" t="s">
        <v>8</v>
      </c>
      <c r="B15" s="2">
        <v>5.25</v>
      </c>
      <c r="C15" s="2">
        <v>5.25</v>
      </c>
      <c r="D15" s="22"/>
      <c r="E15" s="20">
        <v>15000</v>
      </c>
      <c r="F15" s="18">
        <f t="dataTable" ref="F15:J20" dt2D="1" dtr="1" r1="B8" r2="B7"/>
        <v>-208562.5</v>
      </c>
      <c r="G15" s="18">
        <v>-133562.5</v>
      </c>
      <c r="H15" s="18">
        <v>-58562.5</v>
      </c>
      <c r="I15" s="18">
        <v>16437.5</v>
      </c>
      <c r="J15" s="18">
        <v>91437.5</v>
      </c>
    </row>
    <row r="16" spans="1:10">
      <c r="A16" s="5" t="s">
        <v>9</v>
      </c>
      <c r="B16" s="6">
        <f>B12*B15</f>
        <v>160965</v>
      </c>
      <c r="C16" s="6">
        <f>C12*C15</f>
        <v>128136.61322539824</v>
      </c>
      <c r="D16" s="22"/>
      <c r="E16" s="20">
        <v>20000</v>
      </c>
      <c r="F16" s="18">
        <v>-180750</v>
      </c>
      <c r="G16" s="18">
        <v>-80750</v>
      </c>
      <c r="H16" s="18">
        <v>19250</v>
      </c>
      <c r="I16" s="18">
        <v>119250</v>
      </c>
      <c r="J16" s="18">
        <v>219250</v>
      </c>
    </row>
    <row r="17" spans="1:10" ht="15.75" thickBot="1">
      <c r="A17" s="3" t="s">
        <v>24</v>
      </c>
      <c r="B17" s="4">
        <f>B14+B16</f>
        <v>421575</v>
      </c>
      <c r="C17" s="4">
        <f>C14+C16</f>
        <v>335595.8917808049</v>
      </c>
      <c r="D17" s="22"/>
      <c r="E17" s="20">
        <v>25000</v>
      </c>
      <c r="F17" s="18">
        <v>-152937.5</v>
      </c>
      <c r="G17" s="18">
        <v>-27937.5</v>
      </c>
      <c r="H17" s="18">
        <v>97062.5</v>
      </c>
      <c r="I17" s="18">
        <v>222062.5</v>
      </c>
      <c r="J17" s="18">
        <v>347062.5</v>
      </c>
    </row>
    <row r="18" spans="1:10" ht="15.75" thickTop="1">
      <c r="D18" s="22"/>
      <c r="E18" s="20">
        <v>30000</v>
      </c>
      <c r="F18" s="18">
        <v>-125125</v>
      </c>
      <c r="G18" s="18">
        <v>24875</v>
      </c>
      <c r="H18" s="18">
        <v>174875</v>
      </c>
      <c r="I18" s="18">
        <v>324875</v>
      </c>
      <c r="J18" s="18">
        <v>474875</v>
      </c>
    </row>
    <row r="19" spans="1:10">
      <c r="A19" s="12" t="s">
        <v>10</v>
      </c>
      <c r="B19" s="13" t="s">
        <v>25</v>
      </c>
      <c r="C19" s="13" t="s">
        <v>36</v>
      </c>
      <c r="D19" s="22"/>
      <c r="E19" s="20">
        <v>35000</v>
      </c>
      <c r="F19" s="18">
        <v>-97312.5</v>
      </c>
      <c r="G19" s="18">
        <v>77687.5</v>
      </c>
      <c r="H19" s="18">
        <v>252687.5</v>
      </c>
      <c r="I19" s="18">
        <v>427687.5</v>
      </c>
      <c r="J19" s="18">
        <v>602687.5</v>
      </c>
    </row>
    <row r="20" spans="1:10">
      <c r="A20" t="s">
        <v>11</v>
      </c>
      <c r="B20" s="2">
        <v>240000</v>
      </c>
      <c r="C20" s="2">
        <v>240000</v>
      </c>
      <c r="D20" s="22"/>
      <c r="E20" s="20">
        <v>40000</v>
      </c>
      <c r="F20" s="18">
        <v>-69500</v>
      </c>
      <c r="G20" s="18">
        <v>130500</v>
      </c>
      <c r="H20" s="18">
        <v>330500</v>
      </c>
      <c r="I20" s="18">
        <v>530500</v>
      </c>
      <c r="J20" s="18">
        <v>730500</v>
      </c>
    </row>
    <row r="21" spans="1:10">
      <c r="A21" t="s">
        <v>12</v>
      </c>
      <c r="B21" s="2">
        <v>25000</v>
      </c>
      <c r="C21" s="2">
        <v>25000</v>
      </c>
    </row>
    <row r="22" spans="1:10">
      <c r="A22" t="s">
        <v>13</v>
      </c>
      <c r="B22" s="2">
        <v>15000</v>
      </c>
      <c r="C22" s="2">
        <v>15000</v>
      </c>
    </row>
    <row r="23" spans="1:10">
      <c r="A23" t="s">
        <v>14</v>
      </c>
      <c r="B23" s="2">
        <v>12000</v>
      </c>
      <c r="C23" s="2">
        <v>12000</v>
      </c>
    </row>
    <row r="24" spans="1:10" ht="15.75" thickBot="1">
      <c r="A24" s="3" t="s">
        <v>15</v>
      </c>
      <c r="B24" s="4">
        <f>SUM(B20:B23)</f>
        <v>292000</v>
      </c>
      <c r="C24" s="4">
        <f>SUM(C20:C23)</f>
        <v>292000</v>
      </c>
    </row>
    <row r="25" spans="1:10" ht="15.75" thickTop="1"/>
    <row r="26" spans="1:10">
      <c r="A26" s="7" t="s">
        <v>18</v>
      </c>
      <c r="B26" s="13" t="s">
        <v>25</v>
      </c>
      <c r="C26" s="13" t="s">
        <v>36</v>
      </c>
    </row>
    <row r="27" spans="1:10">
      <c r="A27" t="s">
        <v>26</v>
      </c>
      <c r="B27" s="2">
        <f>B9</f>
        <v>832200</v>
      </c>
      <c r="C27" s="2">
        <f>C9</f>
        <v>775066.69770185754</v>
      </c>
    </row>
    <row r="28" spans="1:10">
      <c r="A28" t="s">
        <v>17</v>
      </c>
      <c r="B28" s="2">
        <f>B17+B24</f>
        <v>713575</v>
      </c>
      <c r="C28" s="2">
        <f>C17+C24</f>
        <v>627595.89178080484</v>
      </c>
    </row>
    <row r="29" spans="1:10" ht="15.75" thickBot="1">
      <c r="A29" s="3" t="s">
        <v>16</v>
      </c>
      <c r="B29" s="4">
        <f>B27-B28</f>
        <v>118625</v>
      </c>
      <c r="C29" s="4">
        <f>C27-C28</f>
        <v>147470.8059210527</v>
      </c>
    </row>
    <row r="30" spans="1:10" ht="15.75" thickTop="1"/>
    <row r="31" spans="1:10">
      <c r="A31" s="35" t="s">
        <v>61</v>
      </c>
    </row>
    <row r="32" spans="1:10">
      <c r="A32" s="2">
        <f>MAX($C$29)</f>
        <v>147470.8059210527</v>
      </c>
    </row>
    <row r="33" spans="1:1">
      <c r="A33">
        <f>COUNT($C$8)</f>
        <v>1</v>
      </c>
    </row>
    <row r="34" spans="1:1">
      <c r="A34" t="b">
        <f>$C$12&gt;=15000</f>
        <v>1</v>
      </c>
    </row>
    <row r="35" spans="1:1">
      <c r="A35" t="b">
        <f>$C$12&lt;=35000</f>
        <v>1</v>
      </c>
    </row>
    <row r="36" spans="1:1">
      <c r="A36">
        <f>{100,100,0.000001,0.05,FALSE,FALSE,FALSE,1,1,1,0.0001,FALSE}</f>
        <v>100</v>
      </c>
    </row>
    <row r="38" spans="1:1">
      <c r="A38" s="13" t="s">
        <v>62</v>
      </c>
    </row>
    <row r="39" spans="1:1">
      <c r="A39" s="2">
        <f>MAX($C$9)</f>
        <v>775066.69770185754</v>
      </c>
    </row>
    <row r="40" spans="1:1">
      <c r="A40">
        <f>COUNT($C$8)</f>
        <v>1</v>
      </c>
    </row>
    <row r="41" spans="1:1">
      <c r="A41" t="b">
        <f>$C$12&gt;=15000</f>
        <v>1</v>
      </c>
    </row>
    <row r="42" spans="1:1">
      <c r="A42" t="b">
        <f>$C$12&lt;=35000</f>
        <v>1</v>
      </c>
    </row>
    <row r="43" spans="1:1">
      <c r="A43">
        <f>{100,100,0.000001,0.05,FALSE,FALSE,FALSE,1,1,1,0.0001,FALSE}</f>
        <v>100</v>
      </c>
    </row>
  </sheetData>
  <scenarios current="0" show="0" sqref="B27:B29">
    <scenario name="Status Quo" locked="1" count="6" user="Gregory Shaw" comment="Scenario assuming current values">
      <inputCells r="B7" val="29200" numFmtId="3"/>
      <inputCells r="B8" val="28.5" numFmtId="8"/>
      <inputCells r="B20" val="240000" numFmtId="8"/>
      <inputCells r="B21" val="25000" numFmtId="8"/>
      <inputCells r="B22" val="15000" numFmtId="8"/>
      <inputCells r="B23" val="12000" numFmtId="8"/>
    </scenario>
    <scenario name="Expanded Operations" locked="1" count="6" user="Gregory Shaw" comment="Scenario assuming expanded operations">
      <inputCells r="B7" val="35000" numFmtId="3"/>
      <inputCells r="B8" val="28.5" numFmtId="8"/>
      <inputCells r="B20" val="300000" numFmtId="8"/>
      <inputCells r="B21" val="40000" numFmtId="8"/>
      <inputCells r="B22" val="25000" numFmtId="8"/>
      <inputCells r="B23" val="20000" numFmtId="8"/>
    </scenario>
    <scenario name="Reduced Operations" locked="1" count="6" user="Gregory Shaw" comment="Scenario assuming reduced operations_x000a_Modified by Gregory Shaw on 11/26/2009">
      <inputCells r="B7" val="22000" numFmtId="3"/>
      <inputCells r="B8" val="28.5" numFmtId="8"/>
      <inputCells r="B20" val="220000" numFmtId="8"/>
      <inputCells r="B21" val="15000" numFmtId="8"/>
      <inputCells r="B22" val="10000" numFmtId="8"/>
      <inputCells r="B23" val="10000" numFmtId="8"/>
    </scenario>
    <scenario name="Sale" locked="1" count="6" user="Gregory Shaw" comment="Scenario assuming a big sale on HoverDisks">
      <inputCells r="B7" val="40000" numFmtId="3"/>
      <inputCells r="B8" val="20" numFmtId="8"/>
      <inputCells r="B20" val="200000" numFmtId="8"/>
      <inputCells r="B21" val="15000" numFmtId="8"/>
      <inputCells r="B22" val="10000" numFmtId="8"/>
      <inputCells r="B23" val="10000" numFmtId="8"/>
    </scenario>
  </scenarios>
  <mergeCells count="4">
    <mergeCell ref="A1:B1"/>
    <mergeCell ref="E2:H2"/>
    <mergeCell ref="E12:J12"/>
    <mergeCell ref="E13:J13"/>
  </mergeCells>
  <pageMargins left="0.7" right="0.7" top="0.75" bottom="0.75" header="0.3" footer="0.3"/>
  <ignoredErrors>
    <ignoredError sqref="F14:J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Documentation</vt:lpstr>
      <vt:lpstr>Answer Report 1</vt:lpstr>
      <vt:lpstr>Scenario Summary</vt:lpstr>
      <vt:lpstr>Income Statement</vt:lpstr>
      <vt:lpstr>CVP Chart</vt:lpstr>
      <vt:lpstr>Net Income Chart</vt:lpstr>
      <vt:lpstr>Administrative</vt:lpstr>
      <vt:lpstr>Advertising</vt:lpstr>
      <vt:lpstr>Miscellaneous</vt:lpstr>
      <vt:lpstr>Net_Income</vt:lpstr>
      <vt:lpstr>Price_per_Unit</vt:lpstr>
      <vt:lpstr>Salaries_and_Benefits</vt:lpstr>
      <vt:lpstr>Total_Expenses</vt:lpstr>
      <vt:lpstr>Total_Revenue</vt:lpstr>
      <vt:lpstr>Units_Sold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Gregory Shaw</cp:lastModifiedBy>
  <cp:lastPrinted>2009-08-19T21:22:38Z</cp:lastPrinted>
  <dcterms:created xsi:type="dcterms:W3CDTF">2007-02-20T21:42:37Z</dcterms:created>
  <dcterms:modified xsi:type="dcterms:W3CDTF">2009-11-26T20:56:16Z</dcterms:modified>
</cp:coreProperties>
</file>